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480" yWindow="90" windowWidth="18195" windowHeight="11250"/>
  </bookViews>
  <sheets>
    <sheet name="Entire Form" sheetId="1" r:id="rId1"/>
    <sheet name="Reference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6" i="1" l="1"/>
  <c r="G74" i="1" l="1"/>
  <c r="G75" i="1"/>
  <c r="G69" i="1"/>
  <c r="G68" i="1"/>
  <c r="B70" i="1"/>
  <c r="G70" i="1" s="1"/>
  <c r="D38" i="1" l="1"/>
  <c r="D37" i="1"/>
  <c r="D36" i="1"/>
  <c r="D35" i="1"/>
  <c r="D34" i="1"/>
  <c r="D32" i="1"/>
  <c r="D31" i="1"/>
  <c r="B26" i="1"/>
  <c r="B21" i="1"/>
  <c r="B20" i="1"/>
  <c r="B18" i="1"/>
  <c r="B29" i="1" l="1"/>
  <c r="B42" i="1" s="1"/>
</calcChain>
</file>

<file path=xl/sharedStrings.xml><?xml version="1.0" encoding="utf-8"?>
<sst xmlns="http://schemas.openxmlformats.org/spreadsheetml/2006/main" count="108" uniqueCount="86">
  <si>
    <t>Please complete the yellow shaded items.</t>
  </si>
  <si>
    <t>STORMWATER MANAGEMENT PERMIT APPLICATION FORM</t>
  </si>
  <si>
    <t>I.  PROJECT INFORMATION</t>
  </si>
  <si>
    <t>Project name</t>
  </si>
  <si>
    <t>Contact name</t>
  </si>
  <si>
    <t>Phone number</t>
  </si>
  <si>
    <t>Date</t>
  </si>
  <si>
    <t>II.  DESIGN INFORMATION</t>
  </si>
  <si>
    <t>Site Characteristics</t>
  </si>
  <si>
    <t>Drainage area</t>
  </si>
  <si>
    <r>
      <t>ft</t>
    </r>
    <r>
      <rPr>
        <vertAlign val="superscript"/>
        <sz val="13"/>
        <rFont val="Arial Narrow"/>
        <family val="2"/>
      </rPr>
      <t>2</t>
    </r>
  </si>
  <si>
    <t>acres</t>
  </si>
  <si>
    <t>Impervious area</t>
  </si>
  <si>
    <t>Percent impervious</t>
  </si>
  <si>
    <t/>
  </si>
  <si>
    <t>%</t>
  </si>
  <si>
    <t>Peak Flow Calculations</t>
  </si>
  <si>
    <r>
      <t>ft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/sec</t>
    </r>
  </si>
  <si>
    <t>Velocity</t>
  </si>
  <si>
    <t>ft/sec</t>
  </si>
  <si>
    <t>Soil characteristics (enter "x" below)</t>
  </si>
  <si>
    <t>Sand/silt (easily erodible)</t>
  </si>
  <si>
    <t>Clay mix (erosion resistant)</t>
  </si>
  <si>
    <t>Grass Type (enter "x" below)</t>
  </si>
  <si>
    <t>Bermuda</t>
  </si>
  <si>
    <t>Tall fescue</t>
  </si>
  <si>
    <t>Bahiagrass</t>
  </si>
  <si>
    <t>Kentucky bluegrass</t>
  </si>
  <si>
    <t>Grass-legume mixture</t>
  </si>
  <si>
    <r>
      <t xml:space="preserve">Swale type:  </t>
    </r>
    <r>
      <rPr>
        <sz val="13"/>
        <rFont val="Arial Narrow"/>
        <family val="2"/>
      </rPr>
      <t xml:space="preserve">Fill out </t>
    </r>
    <r>
      <rPr>
        <i/>
        <sz val="13"/>
        <rFont val="Arial Narrow"/>
        <family val="2"/>
      </rPr>
      <t>one</t>
    </r>
    <r>
      <rPr>
        <sz val="13"/>
        <rFont val="Arial Narrow"/>
        <family val="2"/>
      </rPr>
      <t xml:space="preserve"> of the options below:</t>
    </r>
  </si>
  <si>
    <t>Option 1:  Curb Outlet Swale:</t>
  </si>
  <si>
    <t>Maximum velocity</t>
  </si>
  <si>
    <t>:1</t>
  </si>
  <si>
    <t>ft</t>
  </si>
  <si>
    <t>Option 2:  Conveyance Swale, Seeking Pollutant Credit:</t>
  </si>
  <si>
    <t>Swale Characteristics</t>
  </si>
  <si>
    <t>Trapezoidal</t>
  </si>
  <si>
    <t>Parabolic</t>
  </si>
  <si>
    <t>V-shaped</t>
  </si>
  <si>
    <t>Additional Information</t>
  </si>
  <si>
    <t>Is the swale sized for all runoff from ultimate build-out?</t>
  </si>
  <si>
    <t>Is the BMP located in a proposed drainage easement with a  recorded access easement to a public Right of Way (ROW)?</t>
  </si>
  <si>
    <t xml:space="preserve">ft </t>
  </si>
  <si>
    <t>What is the ground level elevation?</t>
  </si>
  <si>
    <t>fmsl</t>
  </si>
  <si>
    <t>What is the elevation of the bottom of the swale?</t>
  </si>
  <si>
    <t>What is the SHWT elevation?</t>
  </si>
  <si>
    <t>GRASSED SWALE</t>
  </si>
  <si>
    <t>This form must be completely filled out, printed, initialed, and submitted.</t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</si>
  <si>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</si>
  <si>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t>Pick one:</t>
  </si>
  <si>
    <r>
      <t xml:space="preserve">Pre-development </t>
    </r>
    <r>
      <rPr>
        <b/>
        <sz val="13"/>
        <rFont val="Arial Narrow"/>
        <family val="2"/>
      </rPr>
      <t>wooded 2-yr, 24-hr peak flow</t>
    </r>
  </si>
  <si>
    <t>Post-development 10-yr, 24-hr peak flow</t>
  </si>
  <si>
    <r>
      <t>Maximum non-erosive velocity</t>
    </r>
    <r>
      <rPr>
        <sz val="10"/>
        <rFont val="Arial Narrow"/>
        <family val="2"/>
      </rPr>
      <t xml:space="preserve"> (peak 10-year storm)</t>
    </r>
  </si>
  <si>
    <r>
      <t xml:space="preserve">Side slopes </t>
    </r>
    <r>
      <rPr>
        <sz val="10"/>
        <rFont val="Arial Narrow"/>
        <family val="2"/>
      </rPr>
      <t>(Maximum is 5:1)</t>
    </r>
  </si>
  <si>
    <r>
      <t xml:space="preserve">Swale length </t>
    </r>
    <r>
      <rPr>
        <sz val="10"/>
        <rFont val="Arial Narrow"/>
        <family val="2"/>
      </rPr>
      <t>(Minimum 100 feet)</t>
    </r>
  </si>
  <si>
    <r>
      <t xml:space="preserve">Maximum velocity for 10-yr storm </t>
    </r>
    <r>
      <rPr>
        <sz val="10"/>
        <rFont val="Arial Narrow"/>
        <family val="2"/>
      </rPr>
      <t>(Maximum is 1 ft/sec)</t>
    </r>
  </si>
  <si>
    <r>
      <t xml:space="preserve">Swale length </t>
    </r>
    <r>
      <rPr>
        <sz val="10"/>
        <rFont val="Arial Narrow"/>
        <family val="2"/>
      </rPr>
      <t>(Minimum 150 feet)</t>
    </r>
  </si>
  <si>
    <r>
      <t>Swale Shape</t>
    </r>
    <r>
      <rPr>
        <b/>
        <sz val="13"/>
        <rFont val="Arial Narrow"/>
        <family val="2"/>
      </rPr>
      <t>:</t>
    </r>
    <r>
      <rPr>
        <sz val="13"/>
        <rFont val="Arial Narrow"/>
        <family val="2"/>
      </rPr>
      <t xml:space="preserve"> </t>
    </r>
  </si>
  <si>
    <t>Width of the bottom of the swale, B</t>
  </si>
  <si>
    <t>Width of the top of the swale, W</t>
  </si>
  <si>
    <r>
      <t xml:space="preserve">What is the distance from the bottom of the swale to the SHWT? </t>
    </r>
    <r>
      <rPr>
        <sz val="10"/>
        <rFont val="Arial Narrow"/>
        <family val="2"/>
      </rPr>
      <t>(Must be at least 1-foot separation between bottom of swale and SHWT for curb-outlets and conveyance swales seeking credit; not needed for conveyances swales NOT seeking credit)</t>
    </r>
  </si>
  <si>
    <r>
      <t xml:space="preserve">What is the longitudinal slope of the swale? </t>
    </r>
    <r>
      <rPr>
        <sz val="10"/>
        <rFont val="Arial Narrow"/>
        <family val="2"/>
      </rPr>
      <t>(Maximum slope = 5% where practical)</t>
    </r>
  </si>
  <si>
    <r>
      <t xml:space="preserve">What is the depth of freeboard? </t>
    </r>
    <r>
      <rPr>
        <sz val="10"/>
        <rFont val="Arial Narrow"/>
        <family val="2"/>
      </rPr>
      <t>(Minimum 0.5 feet)</t>
    </r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</si>
  <si>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</si>
  <si>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</si>
  <si>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</si>
  <si>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</si>
  <si>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</si>
  <si>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 xml:space="preserve">1.  Plans (1" - 50' or larger) of the entire site showing:
- Design at ultimate build-out,
- Off-site drainage (if applicable),
- Delineated drainage basins (include Rational C or Curve Number, CN per basin),
- Swale dimensions, 
- Maintenance access, 
- Proposed drainage easement and public right of way (ROW), 
- Grass species, and
- Boundaries of drainage easement. </t>
  </si>
  <si>
    <t xml:space="preserve">2.  Plan details (1" = 30' or larger) for the grassed swale showing:     
- Swale dimensions,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</si>
  <si>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Section view of the grassed swale (1" = 20' or larger) showing:        
- Side slopes, 
- Longitudinal slope,
- Freeboard, and
- SHWT level(s)</t>
  </si>
  <si>
    <t>4.  The supporting calculations including maximum velocity calculations.</t>
  </si>
  <si>
    <r>
      <t xml:space="preserve">5.  A detailed description for the operation and maintenance of the grassed swale. Refer to the </t>
    </r>
    <r>
      <rPr>
        <i/>
        <sz val="12"/>
        <rFont val="Arial Narrow"/>
        <family val="2"/>
      </rPr>
      <t>Currituck County Stormwater Manual Appendix B - Sample Maintenance Plan</t>
    </r>
  </si>
  <si>
    <t>Pre/Post peak control</t>
  </si>
  <si>
    <t>The purpose of the swale</t>
  </si>
  <si>
    <t>Curb Outlet for Low-Density Development</t>
  </si>
  <si>
    <t>Conveyance Swale Seeking Pollution Removal Credit</t>
  </si>
  <si>
    <t>Conveyance Swale NOT Seeking Pollution Removal Credit</t>
  </si>
  <si>
    <t>Stormwater enters the swale from</t>
  </si>
  <si>
    <t>The drainage area</t>
  </si>
  <si>
    <t>A BMP</t>
  </si>
  <si>
    <r>
      <rPr>
        <sz val="13"/>
        <rFont val="Arial Narrow"/>
        <family val="2"/>
      </rPr>
      <t>Drainage area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(Include both on- and off-site areas that flow to the Grassed Swale)</t>
    </r>
  </si>
  <si>
    <r>
      <rPr>
        <sz val="13"/>
        <rFont val="Arial Narrow"/>
        <family val="2"/>
      </rPr>
      <t>Impervious surface area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(Include both on- and off-site areas that flow to the Grassed Swale)</t>
    </r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</si>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</sst>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sz val="13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vertAlign val="superscript"/>
      <sz val="13"/>
      <name val="Arial Narrow"/>
      <family val="2"/>
    </font>
    <font>
      <i/>
      <sz val="13"/>
      <name val="Arial Narrow"/>
      <family val="2"/>
    </font>
    <font>
      <u/>
      <sz val="13"/>
      <name val="Arial Narrow"/>
      <family val="2"/>
    </font>
    <font>
      <b/>
      <sz val="18"/>
      <color indexed="18"/>
      <name val="Arial Narrow"/>
      <family val="2"/>
    </font>
    <font>
      <sz val="10"/>
      <name val="Arial Narrow"/>
      <family val="2"/>
    </font>
    <font>
      <b/>
      <i/>
      <sz val="14"/>
      <color rgb="FFFF0000"/>
      <name val="Arial Narrow"/>
      <family val="2"/>
    </font>
    <font>
      <i/>
      <sz val="12"/>
      <name val="Arial Narrow"/>
      <family val="2"/>
    </font>
    <font>
      <sz val="11"/>
      <color rgb="FFFF0000"/>
      <name val="Calibri"/>
      <family val="2"/>
      <scheme val="minor"/>
    </font>
    <font>
      <i/>
      <sz val="14"/>
      <color rgb="FFFF0000"/>
      <name val="Arial Narrow"/>
      <family val="2"/>
    </font>
    <font>
      <sz val="12"/>
      <color rgb="FFFF0000"/>
      <name val="Arial Narrow"/>
      <family val="2"/>
    </font>
    <font>
      <sz val="13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1" fillId="0" borderId="0" xfId="1"/>
    <xf numFmtId="0" fontId="7" fillId="0" borderId="0" xfId="1" applyFont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 vertical="center" wrapText="1"/>
    </xf>
    <xf numFmtId="2" fontId="4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2" fontId="4" fillId="0" borderId="1" xfId="1" applyNumberFormat="1" applyFont="1" applyBorder="1" applyAlignment="1">
      <alignment horizontal="right" vertical="center" wrapText="1"/>
    </xf>
    <xf numFmtId="0" fontId="4" fillId="0" borderId="0" xfId="1" applyFont="1" applyFill="1" applyBorder="1" applyAlignment="1">
      <alignment horizontal="left" vertical="center" wrapText="1" indent="2"/>
    </xf>
    <xf numFmtId="0" fontId="4" fillId="0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 indent="3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left" vertical="center" wrapText="1" inden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2" borderId="0" xfId="1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 indent="1"/>
    </xf>
    <xf numFmtId="0" fontId="4" fillId="0" borderId="0" xfId="1" applyFont="1" applyBorder="1" applyAlignment="1">
      <alignment horizontal="left" vertical="center" wrapText="1" indent="1"/>
    </xf>
    <xf numFmtId="164" fontId="4" fillId="0" borderId="0" xfId="1" applyNumberFormat="1" applyFont="1" applyFill="1" applyBorder="1" applyAlignment="1">
      <alignment horizontal="left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Fill="1" applyBorder="1" applyAlignment="1">
      <alignment vertical="center" wrapText="1"/>
    </xf>
    <xf numFmtId="166" fontId="2" fillId="0" borderId="0" xfId="1" applyNumberFormat="1" applyFont="1" applyFill="1" applyBorder="1" applyAlignment="1">
      <alignment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2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4" borderId="2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2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2" fontId="4" fillId="4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/>
    <xf numFmtId="2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>
      <alignment horizontal="left" vertical="center" wrapText="1" indent="2"/>
    </xf>
    <xf numFmtId="0" fontId="4" fillId="0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5" fillId="5" borderId="3" xfId="1" applyFont="1" applyFill="1" applyBorder="1" applyAlignment="1">
      <alignment wrapText="1"/>
    </xf>
    <xf numFmtId="0" fontId="2" fillId="0" borderId="7" xfId="1" applyFont="1" applyBorder="1" applyAlignment="1"/>
    <xf numFmtId="0" fontId="2" fillId="0" borderId="8" xfId="1" applyFont="1" applyBorder="1" applyAlignment="1"/>
    <xf numFmtId="0" fontId="2" fillId="0" borderId="8" xfId="1" applyFont="1" applyBorder="1" applyAlignment="1">
      <alignment vertical="top"/>
    </xf>
    <xf numFmtId="0" fontId="12" fillId="8" borderId="2" xfId="1" applyFont="1" applyFill="1" applyBorder="1"/>
    <xf numFmtId="0" fontId="12" fillId="8" borderId="2" xfId="1" applyFont="1" applyFill="1" applyBorder="1" applyAlignment="1">
      <alignment horizontal="right"/>
    </xf>
    <xf numFmtId="0" fontId="12" fillId="8" borderId="4" xfId="1" applyFont="1" applyFill="1" applyBorder="1"/>
    <xf numFmtId="0" fontId="2" fillId="8" borderId="2" xfId="1" applyFont="1" applyFill="1" applyBorder="1"/>
    <xf numFmtId="0" fontId="2" fillId="8" borderId="2" xfId="1" applyFont="1" applyFill="1" applyBorder="1" applyAlignment="1">
      <alignment vertical="center" wrapText="1"/>
    </xf>
    <xf numFmtId="0" fontId="7" fillId="6" borderId="9" xfId="1" applyFont="1" applyFill="1" applyBorder="1" applyAlignment="1">
      <alignment horizontal="center" vertical="center"/>
    </xf>
    <xf numFmtId="0" fontId="0" fillId="0" borderId="0" xfId="0"/>
    <xf numFmtId="0" fontId="4" fillId="0" borderId="0" xfId="1" applyFont="1" applyAlignment="1">
      <alignment vertical="center" wrapText="1"/>
    </xf>
    <xf numFmtId="0" fontId="2" fillId="2" borderId="9" xfId="1" applyFont="1" applyFill="1" applyBorder="1" applyAlignment="1">
      <alignment vertical="center" wrapText="1"/>
    </xf>
    <xf numFmtId="0" fontId="2" fillId="0" borderId="0" xfId="1" applyFont="1"/>
    <xf numFmtId="0" fontId="2" fillId="0" borderId="0" xfId="1" applyFont="1" applyAlignment="1">
      <alignment vertical="center"/>
    </xf>
    <xf numFmtId="165" fontId="4" fillId="0" borderId="1" xfId="1" applyNumberFormat="1" applyFont="1" applyBorder="1" applyAlignment="1" applyProtection="1">
      <alignment horizontal="right" vertical="center" wrapText="1"/>
    </xf>
    <xf numFmtId="2" fontId="4" fillId="0" borderId="2" xfId="1" applyNumberFormat="1" applyFont="1" applyFill="1" applyBorder="1" applyAlignment="1" applyProtection="1">
      <alignment horizontal="center" vertical="center"/>
    </xf>
    <xf numFmtId="2" fontId="4" fillId="0" borderId="1" xfId="1" applyNumberFormat="1" applyFont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0" xfId="1" applyNumberFormat="1" applyFont="1" applyFill="1" applyBorder="1" applyAlignment="1" applyProtection="1">
      <alignment horizontal="right" vertical="center" wrapText="1"/>
    </xf>
    <xf numFmtId="4" fontId="2" fillId="4" borderId="6" xfId="1" applyNumberFormat="1" applyFont="1" applyFill="1" applyBorder="1" applyAlignment="1" applyProtection="1">
      <alignment horizontal="left" vertical="top" wrapText="1"/>
      <protection locked="0"/>
    </xf>
    <xf numFmtId="4" fontId="2" fillId="4" borderId="2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1" applyFont="1" applyAlignment="1">
      <alignment vertical="top" wrapText="1"/>
    </xf>
    <xf numFmtId="0" fontId="2" fillId="4" borderId="0" xfId="1" applyFont="1" applyFill="1" applyAlignment="1">
      <alignment horizontal="left" vertical="center"/>
    </xf>
    <xf numFmtId="0" fontId="2" fillId="4" borderId="1" xfId="1" applyFont="1" applyFill="1" applyBorder="1" applyAlignment="1" applyProtection="1">
      <alignment horizontal="left" vertical="center" wrapText="1"/>
      <protection locked="0"/>
    </xf>
    <xf numFmtId="0" fontId="11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/>
    </xf>
    <xf numFmtId="0" fontId="5" fillId="5" borderId="3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12" fillId="7" borderId="1" xfId="1" applyFont="1" applyFill="1" applyBorder="1" applyAlignment="1">
      <alignment horizontal="left" vertical="center"/>
    </xf>
    <xf numFmtId="0" fontId="13" fillId="3" borderId="0" xfId="1" applyFont="1" applyFill="1" applyAlignment="1">
      <alignment horizontal="center"/>
    </xf>
    <xf numFmtId="0" fontId="2" fillId="4" borderId="2" xfId="1" applyFont="1" applyFill="1" applyBorder="1" applyAlignment="1" applyProtection="1">
      <alignment horizontal="left" vertical="center" wrapText="1"/>
      <protection locked="0"/>
    </xf>
    <xf numFmtId="166" fontId="2" fillId="4" borderId="2" xfId="1" applyNumberFormat="1" applyFont="1" applyFill="1" applyBorder="1" applyAlignment="1" applyProtection="1">
      <alignment horizontal="left" vertical="center" wrapText="1"/>
      <protection locked="0"/>
    </xf>
    <xf numFmtId="0" fontId="12" fillId="7" borderId="2" xfId="1" applyFont="1" applyFill="1" applyBorder="1" applyAlignment="1">
      <alignment horizontal="left" vertical="center"/>
    </xf>
    <xf numFmtId="0" fontId="4" fillId="6" borderId="9" xfId="1" applyFont="1" applyFill="1" applyBorder="1" applyAlignment="1">
      <alignment horizontal="left" vertical="center" wrapText="1"/>
    </xf>
    <xf numFmtId="0" fontId="4" fillId="6" borderId="0" xfId="1" applyFont="1" applyFill="1" applyAlignment="1">
      <alignment horizontal="left" vertical="center" wrapText="1"/>
    </xf>
    <xf numFmtId="0" fontId="7" fillId="6" borderId="9" xfId="1" applyFont="1" applyFill="1" applyBorder="1" applyAlignment="1">
      <alignment horizontal="center" vertical="center"/>
    </xf>
    <xf numFmtId="4" fontId="2" fillId="4" borderId="5" xfId="1" applyNumberFormat="1" applyFont="1" applyFill="1" applyBorder="1" applyAlignment="1" applyProtection="1">
      <alignment horizontal="left" vertical="top" wrapText="1"/>
      <protection locked="0"/>
    </xf>
    <xf numFmtId="4" fontId="2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9" xfId="1" applyFont="1" applyFill="1" applyBorder="1"/>
    <xf numFmtId="0" fontId="16" fillId="3" borderId="0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 applyProtection="1">
      <alignment horizontal="left" vertical="center" wrapText="1"/>
      <protection locked="0"/>
    </xf>
    <xf numFmtId="0" fontId="17" fillId="0" borderId="0" xfId="1" applyFont="1" applyFill="1" applyBorder="1" applyAlignment="1">
      <alignment vertical="center" wrapText="1"/>
    </xf>
    <xf numFmtId="0" fontId="18" fillId="0" borderId="0" xfId="1" applyFont="1" applyBorder="1" applyAlignment="1">
      <alignment vertical="center" wrapText="1"/>
    </xf>
    <xf numFmtId="164" fontId="18" fillId="0" borderId="0" xfId="1" applyNumberFormat="1" applyFont="1" applyBorder="1" applyAlignment="1">
      <alignment horizontal="left" vertical="center" wrapText="1"/>
    </xf>
    <xf numFmtId="1" fontId="18" fillId="0" borderId="0" xfId="1" applyNumberFormat="1" applyFont="1" applyBorder="1" applyAlignment="1">
      <alignment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17" fillId="8" borderId="2" xfId="1" applyFont="1" applyFill="1" applyBorder="1" applyAlignment="1">
      <alignment vertical="center" wrapText="1"/>
    </xf>
    <xf numFmtId="0" fontId="15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53</xdr:row>
      <xdr:rowOff>123826</xdr:rowOff>
    </xdr:from>
    <xdr:to>
      <xdr:col>7</xdr:col>
      <xdr:colOff>266700</xdr:colOff>
      <xdr:row>66</xdr:row>
      <xdr:rowOff>1</xdr:rowOff>
    </xdr:to>
    <xdr:pic>
      <xdr:nvPicPr>
        <xdr:cNvPr id="2" name="Picture 4" descr="Picture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35126"/>
          <a:ext cx="882015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workbookViewId="0">
      <selection activeCell="G23" sqref="G23"/>
    </sheetView>
  </sheetViews>
  <sheetFormatPr defaultRowHeight="15" x14ac:dyDescent="0.25"/>
  <cols>
    <col min="1" max="1" width="59.140625" customWidth="1"/>
    <col min="2" max="2" width="25.85546875" customWidth="1"/>
    <col min="4" max="6" width="9.140625" hidden="1" customWidth="1"/>
    <col min="7" max="7" width="36.140625" style="111" customWidth="1"/>
    <col min="10" max="10" width="0" hidden="1" customWidth="1"/>
  </cols>
  <sheetData>
    <row r="1" spans="1:10" ht="15.75" x14ac:dyDescent="0.25">
      <c r="A1" s="83" t="s">
        <v>0</v>
      </c>
      <c r="B1" s="83"/>
      <c r="C1" s="83"/>
      <c r="D1" s="83"/>
      <c r="E1" s="83"/>
      <c r="F1" s="83"/>
      <c r="G1" s="83"/>
      <c r="H1" s="1"/>
      <c r="I1" s="1"/>
      <c r="J1" s="1"/>
    </row>
    <row r="2" spans="1:10" ht="18" x14ac:dyDescent="0.25">
      <c r="A2" s="86" t="s">
        <v>1</v>
      </c>
      <c r="B2" s="86"/>
      <c r="C2" s="86"/>
      <c r="D2" s="86"/>
      <c r="E2" s="86"/>
      <c r="F2" s="86"/>
      <c r="G2" s="86"/>
      <c r="H2" s="1"/>
      <c r="I2" s="1"/>
      <c r="J2" s="1"/>
    </row>
    <row r="3" spans="1:10" ht="23.25" x14ac:dyDescent="0.25">
      <c r="A3" s="85" t="s">
        <v>47</v>
      </c>
      <c r="B3" s="85"/>
      <c r="C3" s="85"/>
      <c r="D3" s="85"/>
      <c r="E3" s="85"/>
      <c r="F3" s="85"/>
      <c r="G3" s="85"/>
      <c r="H3" s="1"/>
      <c r="I3" s="1"/>
      <c r="J3" s="1"/>
    </row>
    <row r="4" spans="1:10" ht="18" x14ac:dyDescent="0.25">
      <c r="A4" s="91" t="s">
        <v>48</v>
      </c>
      <c r="B4" s="91"/>
      <c r="C4" s="91"/>
      <c r="D4" s="91"/>
      <c r="E4" s="91"/>
      <c r="F4" s="91"/>
      <c r="G4" s="91"/>
      <c r="H4" s="1"/>
      <c r="I4" s="1"/>
      <c r="J4" s="1"/>
    </row>
    <row r="5" spans="1:10" ht="18" x14ac:dyDescent="0.25">
      <c r="A5" s="36"/>
      <c r="B5" s="36"/>
      <c r="C5" s="36"/>
      <c r="D5" s="36"/>
      <c r="E5" s="36"/>
      <c r="F5" s="36"/>
      <c r="G5" s="101"/>
      <c r="H5" s="1"/>
      <c r="I5" s="1"/>
      <c r="J5" s="1"/>
    </row>
    <row r="6" spans="1:10" ht="18" x14ac:dyDescent="0.25">
      <c r="A6" s="87" t="s">
        <v>2</v>
      </c>
      <c r="B6" s="88"/>
      <c r="C6" s="88"/>
      <c r="D6" s="88"/>
      <c r="E6" s="88"/>
      <c r="F6" s="88"/>
      <c r="G6" s="89"/>
      <c r="H6" s="1"/>
      <c r="I6" s="1"/>
      <c r="J6" s="1" t="s">
        <v>84</v>
      </c>
    </row>
    <row r="7" spans="1:10" ht="17.25" x14ac:dyDescent="0.25">
      <c r="A7" s="8" t="s">
        <v>3</v>
      </c>
      <c r="B7" s="84"/>
      <c r="C7" s="84"/>
      <c r="D7" s="84"/>
      <c r="E7" s="84"/>
      <c r="F7" s="84"/>
      <c r="G7" s="84"/>
      <c r="H7" s="9"/>
      <c r="I7" s="9"/>
      <c r="J7" s="9" t="s">
        <v>85</v>
      </c>
    </row>
    <row r="8" spans="1:10" ht="34.5" x14ac:dyDescent="0.25">
      <c r="A8" s="8" t="s">
        <v>4</v>
      </c>
      <c r="B8" s="84"/>
      <c r="C8" s="84"/>
      <c r="D8" s="84"/>
      <c r="E8" s="84"/>
      <c r="F8" s="84"/>
      <c r="G8" s="84"/>
      <c r="H8" s="9"/>
      <c r="I8" s="9"/>
      <c r="J8" s="9"/>
    </row>
    <row r="9" spans="1:10" ht="17.25" x14ac:dyDescent="0.25">
      <c r="A9" s="8" t="s">
        <v>5</v>
      </c>
      <c r="B9" s="37"/>
      <c r="C9" s="37"/>
      <c r="D9" s="38"/>
      <c r="E9" s="38"/>
      <c r="F9" s="38"/>
      <c r="G9" s="102"/>
      <c r="H9" s="9"/>
      <c r="I9" s="9"/>
      <c r="J9" s="9"/>
    </row>
    <row r="10" spans="1:10" ht="17.25" x14ac:dyDescent="0.25">
      <c r="A10" s="8" t="s">
        <v>6</v>
      </c>
      <c r="B10" s="93"/>
      <c r="C10" s="93"/>
      <c r="D10" s="93"/>
      <c r="E10" s="93"/>
      <c r="F10" s="93"/>
      <c r="G10" s="93"/>
      <c r="H10" s="9"/>
      <c r="I10" s="9"/>
      <c r="J10" s="9"/>
    </row>
    <row r="11" spans="1:10" ht="37.5" customHeight="1" x14ac:dyDescent="0.25">
      <c r="A11" s="45" t="s">
        <v>49</v>
      </c>
      <c r="B11" s="92"/>
      <c r="C11" s="92"/>
      <c r="D11" s="92"/>
      <c r="E11" s="92"/>
      <c r="F11" s="92"/>
      <c r="G11" s="92"/>
      <c r="H11" s="9"/>
      <c r="I11" s="9"/>
      <c r="J11" s="9"/>
    </row>
    <row r="12" spans="1:10" ht="17.25" x14ac:dyDescent="0.25">
      <c r="A12" s="13"/>
      <c r="B12" s="35"/>
      <c r="C12" s="34"/>
      <c r="D12" s="34"/>
      <c r="E12" s="34"/>
      <c r="F12" s="34"/>
      <c r="G12" s="103"/>
      <c r="H12" s="34"/>
      <c r="I12" s="34"/>
      <c r="J12" s="34"/>
    </row>
    <row r="13" spans="1:10" ht="18" x14ac:dyDescent="0.25">
      <c r="A13" s="87" t="s">
        <v>7</v>
      </c>
      <c r="B13" s="88"/>
      <c r="C13" s="88"/>
      <c r="D13" s="88"/>
      <c r="E13" s="88"/>
      <c r="F13" s="88"/>
      <c r="G13" s="89"/>
      <c r="H13" s="9"/>
      <c r="I13" s="9"/>
      <c r="J13" s="9"/>
    </row>
    <row r="14" spans="1:10" ht="17.25" x14ac:dyDescent="0.25">
      <c r="A14" s="11" t="s">
        <v>8</v>
      </c>
      <c r="B14" s="12"/>
      <c r="C14" s="13"/>
      <c r="D14" s="14"/>
      <c r="E14" s="14"/>
      <c r="F14" s="14"/>
      <c r="G14" s="104"/>
      <c r="H14" s="6"/>
      <c r="I14" s="6"/>
      <c r="J14" s="6"/>
    </row>
    <row r="15" spans="1:10" s="70" customFormat="1" ht="17.25" x14ac:dyDescent="0.25">
      <c r="A15" s="8" t="s">
        <v>75</v>
      </c>
      <c r="B15" s="90"/>
      <c r="C15" s="90"/>
      <c r="D15" s="90"/>
      <c r="E15" s="90"/>
      <c r="F15" s="90"/>
      <c r="G15" s="90"/>
      <c r="H15" s="71"/>
      <c r="I15" s="71"/>
      <c r="J15" s="71"/>
    </row>
    <row r="16" spans="1:10" s="70" customFormat="1" ht="17.25" x14ac:dyDescent="0.25">
      <c r="A16" s="8" t="s">
        <v>79</v>
      </c>
      <c r="B16" s="94"/>
      <c r="C16" s="94"/>
      <c r="D16" s="94"/>
      <c r="E16" s="94"/>
      <c r="F16" s="94"/>
      <c r="G16" s="94"/>
      <c r="H16" s="71"/>
      <c r="I16" s="71"/>
      <c r="J16" s="71"/>
    </row>
    <row r="17" spans="1:10" ht="34.5" customHeight="1" x14ac:dyDescent="0.25">
      <c r="A17" s="46" t="s">
        <v>82</v>
      </c>
      <c r="B17" s="40"/>
      <c r="C17" s="13" t="s">
        <v>10</v>
      </c>
      <c r="D17" s="14"/>
      <c r="E17" s="14"/>
      <c r="F17" s="14"/>
      <c r="G17" s="104"/>
      <c r="H17" s="6"/>
      <c r="I17" s="6"/>
      <c r="J17" s="6"/>
    </row>
    <row r="18" spans="1:10" ht="17.25" hidden="1" x14ac:dyDescent="0.25">
      <c r="A18" s="8" t="s">
        <v>9</v>
      </c>
      <c r="B18" s="41">
        <f>B17/43560</f>
        <v>0</v>
      </c>
      <c r="C18" s="13" t="s">
        <v>11</v>
      </c>
      <c r="D18" s="14"/>
      <c r="E18" s="14"/>
      <c r="F18" s="14"/>
      <c r="G18" s="104"/>
      <c r="H18" s="6"/>
      <c r="I18" s="6"/>
      <c r="J18" s="6"/>
    </row>
    <row r="19" spans="1:10" ht="30" x14ac:dyDescent="0.25">
      <c r="A19" s="47" t="s">
        <v>83</v>
      </c>
      <c r="B19" s="40"/>
      <c r="C19" s="13" t="s">
        <v>10</v>
      </c>
      <c r="D19" s="14"/>
      <c r="E19" s="14"/>
      <c r="F19" s="14"/>
      <c r="G19" s="104"/>
      <c r="H19" s="6"/>
      <c r="I19" s="6"/>
      <c r="J19" s="6"/>
    </row>
    <row r="20" spans="1:10" ht="17.25" hidden="1" x14ac:dyDescent="0.25">
      <c r="A20" s="8" t="s">
        <v>12</v>
      </c>
      <c r="B20" s="15">
        <f>B19/43560</f>
        <v>0</v>
      </c>
      <c r="C20" s="13" t="s">
        <v>11</v>
      </c>
      <c r="D20" s="14"/>
      <c r="E20" s="14"/>
      <c r="F20" s="14"/>
      <c r="G20" s="104"/>
      <c r="H20" s="6"/>
      <c r="I20" s="6"/>
      <c r="J20" s="6"/>
    </row>
    <row r="21" spans="1:10" ht="17.25" x14ac:dyDescent="0.25">
      <c r="A21" s="8" t="s">
        <v>13</v>
      </c>
      <c r="B21" s="75" t="str">
        <f>IF(B19="","",B19/B17)</f>
        <v/>
      </c>
      <c r="C21" s="13" t="s">
        <v>15</v>
      </c>
      <c r="D21" s="14"/>
      <c r="E21" s="14"/>
      <c r="F21" s="14"/>
      <c r="G21" s="104"/>
      <c r="H21" s="6"/>
      <c r="I21" s="6"/>
      <c r="J21" s="6"/>
    </row>
    <row r="22" spans="1:10" ht="17.25" x14ac:dyDescent="0.25">
      <c r="A22" s="6"/>
      <c r="B22" s="6"/>
      <c r="C22" s="6"/>
      <c r="D22" s="14"/>
      <c r="E22" s="14"/>
      <c r="F22" s="14"/>
      <c r="G22" s="104"/>
      <c r="H22" s="6"/>
      <c r="I22" s="6"/>
      <c r="J22" s="6"/>
    </row>
    <row r="23" spans="1:10" ht="17.25" x14ac:dyDescent="0.25">
      <c r="A23" s="2" t="s">
        <v>16</v>
      </c>
      <c r="B23" s="12"/>
      <c r="C23" s="13"/>
      <c r="D23" s="14"/>
      <c r="E23" s="14"/>
      <c r="F23" s="14"/>
      <c r="G23" s="104"/>
      <c r="H23" s="6"/>
      <c r="I23" s="6"/>
      <c r="J23" s="6"/>
    </row>
    <row r="24" spans="1:10" ht="19.5" x14ac:dyDescent="0.25">
      <c r="A24" s="51" t="s">
        <v>51</v>
      </c>
      <c r="B24" s="53"/>
      <c r="C24" s="52" t="s">
        <v>17</v>
      </c>
      <c r="D24" s="14"/>
      <c r="E24" s="14"/>
      <c r="F24" s="14"/>
      <c r="G24" s="104"/>
      <c r="H24" s="6"/>
      <c r="I24" s="6"/>
      <c r="J24" s="6"/>
    </row>
    <row r="25" spans="1:10" ht="19.5" x14ac:dyDescent="0.25">
      <c r="A25" s="51" t="s">
        <v>52</v>
      </c>
      <c r="B25" s="53"/>
      <c r="C25" s="52" t="s">
        <v>17</v>
      </c>
      <c r="D25" s="14"/>
      <c r="E25" s="14"/>
      <c r="F25" s="14"/>
      <c r="G25" s="104"/>
      <c r="H25" s="6"/>
      <c r="I25" s="6"/>
      <c r="J25" s="6"/>
    </row>
    <row r="26" spans="1:10" ht="19.5" x14ac:dyDescent="0.25">
      <c r="A26" s="51" t="s">
        <v>74</v>
      </c>
      <c r="B26" s="76" t="str">
        <f>IF(B25="","",(B25-B24))</f>
        <v/>
      </c>
      <c r="C26" s="52" t="s">
        <v>17</v>
      </c>
      <c r="D26" s="14"/>
      <c r="E26" s="14"/>
      <c r="F26" s="14"/>
      <c r="G26" s="104" t="str">
        <f>IF(B26="","","Please provide routing calculations")</f>
        <v/>
      </c>
      <c r="H26" s="6"/>
      <c r="I26" s="6"/>
      <c r="J26" s="6"/>
    </row>
    <row r="27" spans="1:10" ht="17.25" x14ac:dyDescent="0.25">
      <c r="A27" s="4"/>
      <c r="B27" s="5"/>
      <c r="C27" s="3"/>
      <c r="D27" s="14"/>
      <c r="E27" s="14"/>
      <c r="F27" s="14"/>
      <c r="G27" s="104"/>
    </row>
    <row r="28" spans="1:10" ht="17.25" x14ac:dyDescent="0.25">
      <c r="A28" s="11" t="s">
        <v>18</v>
      </c>
      <c r="B28" s="22"/>
      <c r="C28" s="13"/>
      <c r="D28" s="14"/>
      <c r="E28" s="14"/>
      <c r="F28" s="14"/>
      <c r="G28" s="104"/>
    </row>
    <row r="29" spans="1:10" ht="17.25" x14ac:dyDescent="0.25">
      <c r="A29" s="7" t="s">
        <v>53</v>
      </c>
      <c r="B29" s="77" t="str">
        <f>IF(D31=1,IF(D34=1,E34,IF(D35=1,E35,IF(D36=1,E36,IF(D37=1,E37,IF(D38=1,E38,""))))),IF(B32="","",IF(D32=1,IF(D34=1,F34,IF(D35=1,F35,IF(D36=1,F36,IF(D37=1,F37,IF(D38=1,F38,""))))))))</f>
        <v/>
      </c>
      <c r="C29" s="13" t="s">
        <v>19</v>
      </c>
      <c r="D29" s="14"/>
      <c r="E29" s="14"/>
      <c r="F29" s="14"/>
      <c r="G29" s="104"/>
    </row>
    <row r="30" spans="1:10" ht="17.25" x14ac:dyDescent="0.25">
      <c r="A30" s="16" t="s">
        <v>20</v>
      </c>
      <c r="B30" s="17"/>
      <c r="C30" s="17"/>
      <c r="D30" s="14"/>
      <c r="E30" s="14"/>
      <c r="F30" s="14"/>
      <c r="G30" s="104"/>
    </row>
    <row r="31" spans="1:10" ht="17.25" x14ac:dyDescent="0.25">
      <c r="A31" s="19" t="s">
        <v>21</v>
      </c>
      <c r="B31" s="39"/>
      <c r="C31" s="8"/>
      <c r="D31" s="49">
        <f>IF(B31="x",1,0)</f>
        <v>0</v>
      </c>
      <c r="E31" s="18"/>
      <c r="F31" s="14"/>
      <c r="G31" s="104"/>
    </row>
    <row r="32" spans="1:10" ht="17.25" x14ac:dyDescent="0.25">
      <c r="A32" s="19" t="s">
        <v>22</v>
      </c>
      <c r="B32" s="39"/>
      <c r="C32" s="8"/>
      <c r="D32" s="49">
        <f>IF(B32="x",1,0)</f>
        <v>0</v>
      </c>
      <c r="E32" s="18"/>
      <c r="F32" s="14"/>
      <c r="G32" s="104"/>
    </row>
    <row r="33" spans="1:7" ht="17.25" x14ac:dyDescent="0.25">
      <c r="A33" s="16" t="s">
        <v>23</v>
      </c>
      <c r="B33" s="17"/>
      <c r="C33" s="8"/>
      <c r="D33" s="18"/>
      <c r="E33" s="18"/>
      <c r="F33" s="14"/>
      <c r="G33" s="104"/>
    </row>
    <row r="34" spans="1:7" ht="17.25" x14ac:dyDescent="0.25">
      <c r="A34" s="19" t="s">
        <v>24</v>
      </c>
      <c r="B34" s="39"/>
      <c r="C34" s="8"/>
      <c r="D34" s="49">
        <f t="shared" ref="D34:D38" si="0">IF(B34="x",1,0)</f>
        <v>0</v>
      </c>
      <c r="E34" s="20">
        <v>5</v>
      </c>
      <c r="F34" s="21">
        <v>6</v>
      </c>
      <c r="G34" s="104"/>
    </row>
    <row r="35" spans="1:7" ht="17.25" x14ac:dyDescent="0.25">
      <c r="A35" s="19" t="s">
        <v>25</v>
      </c>
      <c r="B35" s="39"/>
      <c r="C35" s="8"/>
      <c r="D35" s="49">
        <f t="shared" si="0"/>
        <v>0</v>
      </c>
      <c r="E35" s="20">
        <v>4.5</v>
      </c>
      <c r="F35" s="21">
        <v>5.5</v>
      </c>
      <c r="G35" s="104"/>
    </row>
    <row r="36" spans="1:7" ht="17.25" x14ac:dyDescent="0.25">
      <c r="A36" s="19" t="s">
        <v>26</v>
      </c>
      <c r="B36" s="39"/>
      <c r="C36" s="8"/>
      <c r="D36" s="49">
        <f t="shared" si="0"/>
        <v>0</v>
      </c>
      <c r="E36" s="20">
        <v>4.5</v>
      </c>
      <c r="F36" s="21">
        <v>5.5</v>
      </c>
      <c r="G36" s="104"/>
    </row>
    <row r="37" spans="1:7" ht="17.25" x14ac:dyDescent="0.25">
      <c r="A37" s="19" t="s">
        <v>27</v>
      </c>
      <c r="B37" s="39"/>
      <c r="C37" s="8"/>
      <c r="D37" s="49">
        <f t="shared" si="0"/>
        <v>0</v>
      </c>
      <c r="E37" s="20">
        <v>4.5</v>
      </c>
      <c r="F37" s="21">
        <v>5.5</v>
      </c>
      <c r="G37" s="104"/>
    </row>
    <row r="38" spans="1:7" ht="17.25" x14ac:dyDescent="0.25">
      <c r="A38" s="19" t="s">
        <v>28</v>
      </c>
      <c r="B38" s="39"/>
      <c r="C38" s="8"/>
      <c r="D38" s="49">
        <f t="shared" si="0"/>
        <v>0</v>
      </c>
      <c r="E38" s="20">
        <v>3.5</v>
      </c>
      <c r="F38" s="21">
        <v>4.5</v>
      </c>
      <c r="G38" s="104"/>
    </row>
    <row r="39" spans="1:7" ht="17.25" x14ac:dyDescent="0.25">
      <c r="A39" s="8"/>
      <c r="B39" s="22"/>
      <c r="C39" s="13"/>
      <c r="D39" s="14"/>
      <c r="E39" s="14"/>
      <c r="F39" s="14"/>
      <c r="G39" s="104"/>
    </row>
    <row r="40" spans="1:7" ht="17.25" x14ac:dyDescent="0.25">
      <c r="A40" s="11" t="s">
        <v>29</v>
      </c>
      <c r="B40" s="22"/>
      <c r="C40" s="13"/>
      <c r="D40" s="14"/>
      <c r="E40" s="14"/>
      <c r="F40" s="14"/>
      <c r="G40" s="104"/>
    </row>
    <row r="41" spans="1:7" ht="17.25" x14ac:dyDescent="0.25">
      <c r="A41" s="23" t="s">
        <v>30</v>
      </c>
      <c r="B41" s="39"/>
      <c r="C41" s="4"/>
      <c r="D41" s="18"/>
      <c r="E41" s="18"/>
      <c r="F41" s="14"/>
      <c r="G41" s="104"/>
    </row>
    <row r="42" spans="1:7" ht="17.25" x14ac:dyDescent="0.25">
      <c r="A42" s="16" t="s">
        <v>31</v>
      </c>
      <c r="B42" s="78" t="str">
        <f>IF(B41="Y",B29,"")</f>
        <v/>
      </c>
      <c r="C42" s="17"/>
      <c r="D42" s="18"/>
      <c r="E42" s="18"/>
      <c r="F42" s="14"/>
      <c r="G42" s="105" t="s">
        <v>14</v>
      </c>
    </row>
    <row r="43" spans="1:7" ht="17.25" x14ac:dyDescent="0.25">
      <c r="A43" s="16" t="s">
        <v>54</v>
      </c>
      <c r="B43" s="43"/>
      <c r="C43" s="24" t="s">
        <v>32</v>
      </c>
      <c r="D43" s="25"/>
      <c r="E43" s="25"/>
      <c r="F43" s="14"/>
      <c r="G43" s="104" t="s">
        <v>14</v>
      </c>
    </row>
    <row r="44" spans="1:7" ht="17.25" x14ac:dyDescent="0.25">
      <c r="A44" s="16" t="s">
        <v>55</v>
      </c>
      <c r="B44" s="43"/>
      <c r="C44" s="26" t="s">
        <v>33</v>
      </c>
      <c r="D44" s="27"/>
      <c r="E44" s="27"/>
      <c r="F44" s="14"/>
      <c r="G44" s="106" t="s">
        <v>14</v>
      </c>
    </row>
    <row r="45" spans="1:7" ht="17.25" x14ac:dyDescent="0.25">
      <c r="A45" s="23" t="s">
        <v>34</v>
      </c>
      <c r="B45" s="39"/>
      <c r="C45" s="4"/>
      <c r="D45" s="18"/>
      <c r="E45" s="18"/>
      <c r="F45" s="14"/>
      <c r="G45" s="104"/>
    </row>
    <row r="46" spans="1:7" ht="17.25" x14ac:dyDescent="0.25">
      <c r="A46" s="16" t="s">
        <v>56</v>
      </c>
      <c r="B46" s="43"/>
      <c r="C46" s="26" t="s">
        <v>19</v>
      </c>
      <c r="D46" s="18"/>
      <c r="E46" s="18"/>
      <c r="F46" s="14"/>
      <c r="G46" s="106" t="s">
        <v>14</v>
      </c>
    </row>
    <row r="47" spans="1:7" ht="17.25" x14ac:dyDescent="0.25">
      <c r="A47" s="16" t="s">
        <v>54</v>
      </c>
      <c r="B47" s="43"/>
      <c r="C47" s="24" t="s">
        <v>32</v>
      </c>
      <c r="D47" s="18"/>
      <c r="E47" s="18"/>
      <c r="F47" s="14"/>
      <c r="G47" s="104" t="s">
        <v>14</v>
      </c>
    </row>
    <row r="48" spans="1:7" ht="17.25" x14ac:dyDescent="0.25">
      <c r="A48" s="16" t="s">
        <v>57</v>
      </c>
      <c r="B48" s="43"/>
      <c r="C48" s="26" t="s">
        <v>33</v>
      </c>
      <c r="D48" s="18"/>
      <c r="E48" s="18"/>
      <c r="F48" s="14"/>
      <c r="G48" s="106" t="s">
        <v>14</v>
      </c>
    </row>
    <row r="49" spans="1:7" ht="17.25" x14ac:dyDescent="0.25">
      <c r="A49" s="16"/>
      <c r="B49" s="17"/>
      <c r="C49" s="26"/>
      <c r="D49" s="27"/>
      <c r="E49" s="27"/>
      <c r="F49" s="14"/>
      <c r="G49" s="106"/>
    </row>
    <row r="50" spans="1:7" ht="17.25" x14ac:dyDescent="0.25">
      <c r="A50" s="28" t="s">
        <v>35</v>
      </c>
      <c r="B50" s="17"/>
      <c r="C50" s="26"/>
      <c r="D50" s="27"/>
      <c r="E50" s="27"/>
      <c r="F50" s="14"/>
      <c r="G50" s="106"/>
    </row>
    <row r="51" spans="1:7" ht="17.25" x14ac:dyDescent="0.25">
      <c r="A51" s="29" t="s">
        <v>58</v>
      </c>
      <c r="B51" s="42"/>
      <c r="C51" s="17"/>
      <c r="D51" s="18"/>
      <c r="E51" s="18"/>
      <c r="F51" s="14"/>
      <c r="G51" s="104"/>
    </row>
    <row r="52" spans="1:7" ht="17.25" x14ac:dyDescent="0.25">
      <c r="A52" s="16" t="s">
        <v>59</v>
      </c>
      <c r="B52" s="42"/>
      <c r="C52" s="26" t="s">
        <v>33</v>
      </c>
      <c r="D52" s="18"/>
      <c r="E52" s="18"/>
      <c r="F52" s="14"/>
      <c r="G52" s="107"/>
    </row>
    <row r="53" spans="1:7" ht="17.25" x14ac:dyDescent="0.25">
      <c r="A53" s="16" t="s">
        <v>60</v>
      </c>
      <c r="B53" s="42"/>
      <c r="C53" s="26" t="s">
        <v>33</v>
      </c>
      <c r="D53" s="18"/>
      <c r="E53" s="18"/>
      <c r="F53" s="14"/>
      <c r="G53" s="107"/>
    </row>
    <row r="54" spans="1:7" s="50" customFormat="1" ht="17.25" x14ac:dyDescent="0.25">
      <c r="A54" s="16"/>
      <c r="B54" s="55"/>
      <c r="C54" s="26"/>
      <c r="D54" s="18"/>
      <c r="E54" s="18"/>
      <c r="F54" s="14"/>
      <c r="G54" s="107"/>
    </row>
    <row r="55" spans="1:7" s="50" customFormat="1" ht="17.25" x14ac:dyDescent="0.25">
      <c r="A55" s="16"/>
      <c r="B55" s="55"/>
      <c r="C55" s="26"/>
      <c r="D55" s="18"/>
      <c r="E55" s="18"/>
      <c r="F55" s="14"/>
      <c r="G55" s="107"/>
    </row>
    <row r="56" spans="1:7" s="50" customFormat="1" ht="17.25" x14ac:dyDescent="0.25">
      <c r="A56" s="16"/>
      <c r="B56" s="55"/>
      <c r="C56" s="26"/>
      <c r="D56" s="18"/>
      <c r="E56" s="18"/>
      <c r="F56" s="14"/>
      <c r="G56" s="107"/>
    </row>
    <row r="57" spans="1:7" s="50" customFormat="1" ht="17.25" x14ac:dyDescent="0.25">
      <c r="A57" s="56"/>
      <c r="B57" s="48"/>
      <c r="C57" s="57"/>
      <c r="D57" s="58"/>
      <c r="E57" s="58"/>
      <c r="F57" s="59"/>
      <c r="G57" s="108"/>
    </row>
    <row r="58" spans="1:7" s="50" customFormat="1" ht="17.25" x14ac:dyDescent="0.25">
      <c r="A58" s="16"/>
      <c r="B58" s="55"/>
      <c r="C58" s="26"/>
      <c r="D58" s="18"/>
      <c r="E58" s="18"/>
      <c r="F58" s="14"/>
      <c r="G58" s="107"/>
    </row>
    <row r="59" spans="1:7" s="50" customFormat="1" ht="17.25" x14ac:dyDescent="0.25">
      <c r="A59" s="16"/>
      <c r="B59" s="55"/>
      <c r="C59" s="26"/>
      <c r="D59" s="18"/>
      <c r="E59" s="18"/>
      <c r="F59" s="14"/>
      <c r="G59" s="107"/>
    </row>
    <row r="60" spans="1:7" s="50" customFormat="1" ht="17.25" x14ac:dyDescent="0.25">
      <c r="A60" s="16"/>
      <c r="B60" s="55"/>
      <c r="C60" s="26"/>
      <c r="D60" s="18"/>
      <c r="E60" s="18"/>
      <c r="F60" s="14"/>
      <c r="G60" s="107"/>
    </row>
    <row r="61" spans="1:7" s="50" customFormat="1" ht="17.25" x14ac:dyDescent="0.25">
      <c r="A61" s="16"/>
      <c r="B61" s="55"/>
      <c r="C61" s="26"/>
      <c r="D61" s="18"/>
      <c r="E61" s="18"/>
      <c r="F61" s="14"/>
      <c r="G61" s="107"/>
    </row>
    <row r="62" spans="1:7" s="50" customFormat="1" ht="17.25" x14ac:dyDescent="0.25">
      <c r="A62" s="16"/>
      <c r="B62" s="55"/>
      <c r="C62" s="26"/>
      <c r="D62" s="18"/>
      <c r="E62" s="18"/>
      <c r="F62" s="14"/>
      <c r="G62" s="107"/>
    </row>
    <row r="63" spans="1:7" s="50" customFormat="1" ht="17.25" x14ac:dyDescent="0.25">
      <c r="A63" s="16"/>
      <c r="B63" s="55"/>
      <c r="C63" s="26"/>
      <c r="D63" s="18"/>
      <c r="E63" s="18"/>
      <c r="F63" s="14"/>
      <c r="G63" s="107"/>
    </row>
    <row r="64" spans="1:7" s="50" customFormat="1" ht="17.25" x14ac:dyDescent="0.25">
      <c r="A64" s="16"/>
      <c r="B64" s="55"/>
      <c r="C64" s="26"/>
      <c r="D64" s="18"/>
      <c r="E64" s="18"/>
      <c r="F64" s="14"/>
      <c r="G64" s="107"/>
    </row>
    <row r="65" spans="1:7" s="50" customFormat="1" ht="17.25" x14ac:dyDescent="0.25">
      <c r="A65" s="16"/>
      <c r="B65" s="55"/>
      <c r="C65" s="26"/>
      <c r="D65" s="18"/>
      <c r="E65" s="18"/>
      <c r="F65" s="14"/>
      <c r="G65" s="107"/>
    </row>
    <row r="66" spans="1:7" ht="17.25" x14ac:dyDescent="0.25">
      <c r="A66" s="8"/>
      <c r="B66" s="12"/>
      <c r="C66" s="13"/>
      <c r="D66" s="14"/>
      <c r="E66" s="14"/>
      <c r="F66" s="14"/>
      <c r="G66" s="104"/>
    </row>
    <row r="67" spans="1:7" ht="17.25" x14ac:dyDescent="0.25">
      <c r="A67" s="11" t="s">
        <v>39</v>
      </c>
      <c r="B67" s="12"/>
      <c r="C67" s="13"/>
      <c r="D67" s="14"/>
      <c r="E67" s="14"/>
      <c r="F67" s="14"/>
      <c r="G67" s="104"/>
    </row>
    <row r="68" spans="1:7" ht="39" customHeight="1" x14ac:dyDescent="0.25">
      <c r="A68" s="8" t="s">
        <v>40</v>
      </c>
      <c r="B68" s="39"/>
      <c r="C68" s="4"/>
      <c r="D68" s="14"/>
      <c r="E68" s="14"/>
      <c r="F68" s="14"/>
      <c r="G68" s="104" t="str">
        <f>IF(B68="","",IF(B68="Yes","OK","BMP must handle all runoff from ultimate build-out"))</f>
        <v/>
      </c>
    </row>
    <row r="69" spans="1:7" ht="34.5" x14ac:dyDescent="0.25">
      <c r="A69" s="8" t="s">
        <v>41</v>
      </c>
      <c r="B69" s="39"/>
      <c r="C69" s="4"/>
      <c r="D69" s="14"/>
      <c r="E69" s="14"/>
      <c r="F69" s="14"/>
      <c r="G69" s="104" t="str">
        <f>IF(B69="","",IF(B69="Yes","OK","Please provide drainage easement"))</f>
        <v/>
      </c>
    </row>
    <row r="70" spans="1:7" ht="60" x14ac:dyDescent="0.25">
      <c r="A70" s="8" t="s">
        <v>61</v>
      </c>
      <c r="B70" s="79" t="str">
        <f>IF(B72="","",B72-B73)</f>
        <v/>
      </c>
      <c r="C70" s="13" t="s">
        <v>42</v>
      </c>
      <c r="D70" s="14"/>
      <c r="E70" s="14"/>
      <c r="F70" s="14"/>
      <c r="G70" s="104" t="str">
        <f>IF(B70="","",IF(B70&lt;1,"Minimum 1-foot separation required","OK"))</f>
        <v/>
      </c>
    </row>
    <row r="71" spans="1:7" ht="17.25" x14ac:dyDescent="0.25">
      <c r="A71" s="30" t="s">
        <v>43</v>
      </c>
      <c r="B71" s="40"/>
      <c r="C71" s="13" t="s">
        <v>44</v>
      </c>
      <c r="D71" s="14"/>
      <c r="E71" s="14"/>
      <c r="F71" s="14"/>
      <c r="G71" s="104"/>
    </row>
    <row r="72" spans="1:7" ht="17.25" x14ac:dyDescent="0.25">
      <c r="A72" s="30" t="s">
        <v>45</v>
      </c>
      <c r="B72" s="40"/>
      <c r="C72" s="13" t="s">
        <v>44</v>
      </c>
      <c r="D72" s="14"/>
      <c r="E72" s="14"/>
      <c r="F72" s="14"/>
      <c r="G72" s="104"/>
    </row>
    <row r="73" spans="1:7" ht="17.25" x14ac:dyDescent="0.25">
      <c r="A73" s="30" t="s">
        <v>46</v>
      </c>
      <c r="B73" s="40"/>
      <c r="C73" s="13" t="s">
        <v>44</v>
      </c>
      <c r="D73" s="14"/>
      <c r="E73" s="14"/>
      <c r="F73" s="14"/>
      <c r="G73" s="104"/>
    </row>
    <row r="74" spans="1:7" ht="30" x14ac:dyDescent="0.25">
      <c r="A74" s="8" t="s">
        <v>62</v>
      </c>
      <c r="B74" s="40"/>
      <c r="C74" s="13" t="s">
        <v>15</v>
      </c>
      <c r="D74" s="14"/>
      <c r="E74" s="14"/>
      <c r="F74" s="14"/>
      <c r="G74" s="104" t="str">
        <f>IF(B74="","",IF(B74&gt;5,"Maximum 5% slope allowable","OK"))</f>
        <v/>
      </c>
    </row>
    <row r="75" spans="1:7" ht="17.25" x14ac:dyDescent="0.25">
      <c r="A75" s="7" t="s">
        <v>63</v>
      </c>
      <c r="B75" s="44"/>
      <c r="C75" s="31" t="s">
        <v>33</v>
      </c>
      <c r="D75" s="32"/>
      <c r="E75" s="32"/>
      <c r="F75" s="32"/>
      <c r="G75" s="104" t="str">
        <f>IF(B75="","",IF(B75&lt;0.5,"Minimum depth = 0.5 ft","OK"))</f>
        <v/>
      </c>
    </row>
    <row r="76" spans="1:7" ht="15.75" x14ac:dyDescent="0.25">
      <c r="A76" s="9"/>
      <c r="B76" s="33"/>
      <c r="C76" s="34"/>
      <c r="D76" s="10"/>
      <c r="E76" s="10"/>
      <c r="F76" s="10"/>
      <c r="G76" s="109"/>
    </row>
    <row r="77" spans="1:7" ht="18" x14ac:dyDescent="0.25">
      <c r="A77" s="60" t="s">
        <v>64</v>
      </c>
      <c r="B77" s="64"/>
      <c r="C77" s="65"/>
      <c r="D77" s="66"/>
      <c r="E77" s="67"/>
      <c r="F77" s="68"/>
      <c r="G77" s="110"/>
    </row>
    <row r="78" spans="1:7" ht="17.25" customHeight="1" x14ac:dyDescent="0.25">
      <c r="A78" s="95" t="s">
        <v>65</v>
      </c>
      <c r="B78" s="95"/>
      <c r="C78" s="95"/>
      <c r="D78" s="95"/>
      <c r="E78" s="95"/>
      <c r="F78" s="95"/>
      <c r="G78" s="95"/>
    </row>
    <row r="79" spans="1:7" ht="17.25" customHeight="1" x14ac:dyDescent="0.25">
      <c r="A79" s="96"/>
      <c r="B79" s="96"/>
      <c r="C79" s="96"/>
      <c r="D79" s="96"/>
      <c r="E79" s="96"/>
      <c r="F79" s="96"/>
      <c r="G79" s="96"/>
    </row>
    <row r="80" spans="1:7" ht="51" customHeight="1" x14ac:dyDescent="0.25">
      <c r="A80" s="96"/>
      <c r="B80" s="96"/>
      <c r="C80" s="96"/>
      <c r="D80" s="96"/>
      <c r="E80" s="96"/>
      <c r="F80" s="96"/>
      <c r="G80" s="96"/>
    </row>
    <row r="81" spans="1:8" ht="23.25" customHeight="1" x14ac:dyDescent="0.3">
      <c r="A81" s="100" t="s">
        <v>66</v>
      </c>
      <c r="B81" s="100"/>
      <c r="C81" s="69" t="s">
        <v>67</v>
      </c>
      <c r="D81" s="97" t="s">
        <v>68</v>
      </c>
      <c r="E81" s="97"/>
      <c r="F81" s="72"/>
      <c r="G81" s="97" t="s">
        <v>68</v>
      </c>
      <c r="H81" s="97"/>
    </row>
    <row r="82" spans="1:8" ht="149.25" customHeight="1" x14ac:dyDescent="0.25">
      <c r="A82" s="82" t="s">
        <v>69</v>
      </c>
      <c r="B82" s="82"/>
      <c r="C82" s="61"/>
      <c r="D82" s="98"/>
      <c r="E82" s="99"/>
      <c r="F82" s="10"/>
      <c r="G82" s="98"/>
      <c r="H82" s="99"/>
    </row>
    <row r="83" spans="1:8" ht="47.25" customHeight="1" x14ac:dyDescent="0.25">
      <c r="A83" s="82" t="s">
        <v>70</v>
      </c>
      <c r="B83" s="82"/>
      <c r="C83" s="62"/>
      <c r="D83" s="80"/>
      <c r="E83" s="81"/>
      <c r="F83" s="10"/>
      <c r="G83" s="80"/>
      <c r="H83" s="81"/>
    </row>
    <row r="84" spans="1:8" ht="84" customHeight="1" x14ac:dyDescent="0.25">
      <c r="A84" s="82" t="s">
        <v>71</v>
      </c>
      <c r="B84" s="82"/>
      <c r="C84" s="61"/>
      <c r="D84" s="80"/>
      <c r="E84" s="81"/>
      <c r="F84" s="10"/>
      <c r="G84" s="80"/>
      <c r="H84" s="81"/>
    </row>
    <row r="85" spans="1:8" ht="30.75" customHeight="1" x14ac:dyDescent="0.25">
      <c r="A85" s="82" t="s">
        <v>72</v>
      </c>
      <c r="B85" s="82"/>
      <c r="C85" s="63"/>
      <c r="D85" s="80"/>
      <c r="E85" s="81"/>
      <c r="F85" s="10"/>
      <c r="G85" s="80"/>
      <c r="H85" s="81"/>
    </row>
    <row r="86" spans="1:8" ht="39.75" customHeight="1" x14ac:dyDescent="0.25">
      <c r="A86" s="82" t="s">
        <v>73</v>
      </c>
      <c r="B86" s="82"/>
      <c r="C86" s="63"/>
      <c r="D86" s="80"/>
      <c r="E86" s="81"/>
      <c r="F86" s="10"/>
      <c r="G86" s="80"/>
      <c r="H86" s="81"/>
    </row>
  </sheetData>
  <sheetProtection sheet="1" objects="1" scenarios="1"/>
  <mergeCells count="31">
    <mergeCell ref="A86:B86"/>
    <mergeCell ref="A81:B81"/>
    <mergeCell ref="A82:B82"/>
    <mergeCell ref="A84:B84"/>
    <mergeCell ref="D81:E81"/>
    <mergeCell ref="D82:E82"/>
    <mergeCell ref="D83:E83"/>
    <mergeCell ref="G85:H85"/>
    <mergeCell ref="D84:E84"/>
    <mergeCell ref="A78:G80"/>
    <mergeCell ref="G81:H81"/>
    <mergeCell ref="G82:H82"/>
    <mergeCell ref="G83:H83"/>
    <mergeCell ref="G84:H84"/>
    <mergeCell ref="A85:B85"/>
    <mergeCell ref="D86:E86"/>
    <mergeCell ref="A83:B83"/>
    <mergeCell ref="D85:E85"/>
    <mergeCell ref="A1:G1"/>
    <mergeCell ref="B7:G7"/>
    <mergeCell ref="B8:G8"/>
    <mergeCell ref="A3:G3"/>
    <mergeCell ref="A2:G2"/>
    <mergeCell ref="A6:G6"/>
    <mergeCell ref="B15:G15"/>
    <mergeCell ref="A13:G13"/>
    <mergeCell ref="A4:G4"/>
    <mergeCell ref="B11:G11"/>
    <mergeCell ref="B10:G10"/>
    <mergeCell ref="B16:G16"/>
    <mergeCell ref="G86:H86"/>
  </mergeCells>
  <dataValidations count="1">
    <dataValidation type="list" allowBlank="1" showInputMessage="1" showErrorMessage="1" sqref="B41 B45 B68:B69">
      <formula1>$J$6:$J$7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References!$A$10:$A$13</xm:f>
          </x14:formula1>
          <xm:sqref>B51</xm:sqref>
        </x14:dataValidation>
        <x14:dataValidation type="list" allowBlank="1" showInputMessage="1" showErrorMessage="1">
          <x14:formula1>
            <xm:f>References!$A$1:$A$4</xm:f>
          </x14:formula1>
          <xm:sqref>B15:G15</xm:sqref>
        </x14:dataValidation>
        <x14:dataValidation type="list" allowBlank="1" showInputMessage="1" showErrorMessage="1">
          <x14:formula1>
            <xm:f>References!$A$6:$A$8</xm:f>
          </x14:formula1>
          <xm:sqref>B16:G16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18" sqref="A18"/>
    </sheetView>
  </sheetViews>
  <sheetFormatPr defaultRowHeight="15" x14ac:dyDescent="0.25"/>
  <cols>
    <col min="1" max="1" width="59.85546875" customWidth="1"/>
  </cols>
  <sheetData>
    <row r="1" spans="1:1" s="70" customFormat="1" x14ac:dyDescent="0.25">
      <c r="A1" s="70" t="s">
        <v>50</v>
      </c>
    </row>
    <row r="2" spans="1:1" s="70" customFormat="1" x14ac:dyDescent="0.25">
      <c r="A2" s="70" t="s">
        <v>76</v>
      </c>
    </row>
    <row r="3" spans="1:1" s="70" customFormat="1" x14ac:dyDescent="0.25">
      <c r="A3" s="70" t="s">
        <v>77</v>
      </c>
    </row>
    <row r="4" spans="1:1" s="70" customFormat="1" x14ac:dyDescent="0.25">
      <c r="A4" s="70" t="s">
        <v>78</v>
      </c>
    </row>
    <row r="5" spans="1:1" s="70" customFormat="1" x14ac:dyDescent="0.25"/>
    <row r="6" spans="1:1" s="70" customFormat="1" ht="15.75" x14ac:dyDescent="0.25">
      <c r="A6" s="73" t="s">
        <v>50</v>
      </c>
    </row>
    <row r="7" spans="1:1" s="70" customFormat="1" ht="15.75" x14ac:dyDescent="0.25">
      <c r="A7" s="74" t="s">
        <v>80</v>
      </c>
    </row>
    <row r="8" spans="1:1" s="70" customFormat="1" ht="15.75" x14ac:dyDescent="0.25">
      <c r="A8" s="74" t="s">
        <v>81</v>
      </c>
    </row>
    <row r="9" spans="1:1" s="70" customFormat="1" x14ac:dyDescent="0.25"/>
    <row r="10" spans="1:1" ht="15.75" x14ac:dyDescent="0.25">
      <c r="A10" s="54" t="s">
        <v>50</v>
      </c>
    </row>
    <row r="11" spans="1:1" ht="15.75" x14ac:dyDescent="0.25">
      <c r="A11" s="54" t="s">
        <v>36</v>
      </c>
    </row>
    <row r="12" spans="1:1" ht="15.75" x14ac:dyDescent="0.25">
      <c r="A12" s="54" t="s">
        <v>37</v>
      </c>
    </row>
    <row r="13" spans="1:1" ht="15.75" x14ac:dyDescent="0.25">
      <c r="A13" s="5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Entire Form</vt:lpstr>
      <vt:lpstr>References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Young, Leah</cp:lastModifiedBy>
  <dcterms:created xsi:type="dcterms:W3CDTF">2011-12-06T20:02:54Z</dcterms:created>
  <dcterms:modified xsi:type="dcterms:W3CDTF">2011-12-12T19:54:59Z</dcterms:modified>
</cp:coreProperties>
</file>